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a4fd6802aae46e/3 QUẢN LÝ WEB/HỖ TRỢ SHOP TMĐT/NGOÀI NƯỚC/"/>
    </mc:Choice>
  </mc:AlternateContent>
  <xr:revisionPtr revIDLastSave="11286" documentId="8_{F1BCC8B2-AF66-4B16-835A-C4887187EC54}" xr6:coauthVersionLast="47" xr6:coauthVersionMax="47" xr10:uidLastSave="{1ED5AB76-24A6-4340-8DEB-BA8DAB1392A4}"/>
  <bookViews>
    <workbookView xWindow="0" yWindow="667" windowWidth="19387" windowHeight="12120" xr2:uid="{00000000-000D-0000-FFFF-FFFF00000000}"/>
  </bookViews>
  <sheets>
    <sheet name="计算产品的售价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K13" i="1"/>
  <c r="O13" i="1"/>
  <c r="C13" i="1" s="1"/>
  <c r="J14" i="1"/>
  <c r="K14" i="1"/>
  <c r="O14" i="1"/>
  <c r="C14" i="1" s="1"/>
  <c r="J15" i="1"/>
  <c r="K15" i="1"/>
  <c r="O15" i="1"/>
  <c r="C15" i="1" s="1"/>
  <c r="D15" i="1" s="1"/>
  <c r="J16" i="1"/>
  <c r="K16" i="1"/>
  <c r="O16" i="1"/>
  <c r="C16" i="1" s="1"/>
  <c r="J17" i="1"/>
  <c r="K17" i="1"/>
  <c r="O17" i="1"/>
  <c r="C17" i="1" s="1"/>
  <c r="D17" i="1" s="1"/>
  <c r="D14" i="1" l="1"/>
  <c r="E14" i="1"/>
  <c r="D13" i="1"/>
  <c r="E13" i="1"/>
  <c r="D16" i="1"/>
  <c r="E16" i="1"/>
  <c r="E17" i="1"/>
  <c r="E15" i="1"/>
  <c r="J5" i="1" l="1"/>
  <c r="K5" i="1"/>
  <c r="J6" i="1"/>
  <c r="K6" i="1"/>
  <c r="J7" i="1"/>
  <c r="K7" i="1"/>
  <c r="J8" i="1"/>
  <c r="K8" i="1"/>
  <c r="J9" i="1"/>
  <c r="K9" i="1"/>
  <c r="J10" i="1" l="1"/>
  <c r="K10" i="1"/>
  <c r="J11" i="1"/>
  <c r="K11" i="1"/>
  <c r="J12" i="1"/>
  <c r="K12" i="1"/>
  <c r="O8" i="1" l="1"/>
  <c r="C8" i="1" s="1"/>
  <c r="D8" i="1" l="1"/>
  <c r="E8" i="1"/>
  <c r="O11" i="1" l="1"/>
  <c r="C11" i="1" s="1"/>
  <c r="O7" i="1" l="1"/>
  <c r="C7" i="1" s="1"/>
  <c r="O9" i="1"/>
  <c r="C9" i="1" s="1"/>
  <c r="O10" i="1"/>
  <c r="C10" i="1" s="1"/>
  <c r="O12" i="1"/>
  <c r="C12" i="1" s="1"/>
  <c r="O6" i="1" l="1"/>
  <c r="C6" i="1" s="1"/>
  <c r="O5" i="1"/>
  <c r="C5" i="1" s="1"/>
  <c r="D12" i="1" l="1"/>
  <c r="E12" i="1"/>
  <c r="D6" i="1"/>
  <c r="E6" i="1"/>
  <c r="D9" i="1"/>
  <c r="E9" i="1"/>
  <c r="D10" i="1"/>
  <c r="E10" i="1"/>
  <c r="D11" i="1"/>
  <c r="E11" i="1"/>
  <c r="D7" i="1"/>
  <c r="E7" i="1"/>
  <c r="D5" i="1" l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.VN MYCH</author>
  </authors>
  <commentList>
    <comment ref="C4" authorId="0" shapeId="0" xr:uid="{2064C619-BE11-4F86-9C33-EB8569E4C0F7}">
      <text>
        <r>
          <rPr>
            <b/>
            <sz val="12"/>
            <color indexed="81"/>
            <rFont val="Tahoma"/>
            <family val="2"/>
          </rPr>
          <t>产品到达越南仓库时，产品原价折算成“VND”。 此价格不包括保护包裹的安全气囊费用</t>
        </r>
      </text>
    </comment>
    <comment ref="D4" authorId="0" shapeId="0" xr:uid="{3388AB5E-1AF7-40BC-B196-796AA0269359}">
      <text>
        <r>
          <rPr>
            <b/>
            <sz val="12"/>
            <color indexed="81"/>
            <rFont val="Tahoma"/>
            <family val="2"/>
          </rPr>
          <t>产品到达越南仓库时的原价，并与其他商店的包裹一起包裹在保护气囊中。
推荐用于不锈钢、铸铁、木制品。 产品容易变形</t>
        </r>
      </text>
    </comment>
    <comment ref="E4" authorId="0" shapeId="0" xr:uid="{42222E91-13AB-4940-B134-A005CAA8E865}">
      <text>
        <r>
          <rPr>
            <b/>
            <sz val="12"/>
            <color indexed="81"/>
            <rFont val="Tahoma"/>
            <family val="2"/>
          </rPr>
          <t>到达越南仓库时的原价产品，带独立安全气囊或防护木架
推荐用于玻璃、陶瓷和松节油产品。 容易断裂的产品</t>
        </r>
      </text>
    </comment>
    <comment ref="M4" authorId="0" shapeId="0" xr:uid="{62B18F7F-EDDD-4DBF-BC48-6D0D3F032382}">
      <text>
        <r>
          <rPr>
            <b/>
            <sz val="12"/>
            <color indexed="81"/>
            <rFont val="Tahoma"/>
            <family val="2"/>
          </rPr>
          <t>.VN MYCH:</t>
        </r>
        <r>
          <rPr>
            <sz val="12"/>
            <color indexed="81"/>
            <rFont val="Tahoma"/>
            <family val="2"/>
          </rPr>
          <t xml:space="preserve">
卖家期望单价（元）</t>
        </r>
      </text>
    </comment>
    <comment ref="N4" authorId="0" shapeId="0" xr:uid="{F56E45C3-D7FA-4649-B200-9DEF384177D4}">
      <text>
        <r>
          <rPr>
            <b/>
            <sz val="12"/>
            <color indexed="81"/>
            <rFont val="Tahoma"/>
            <family val="2"/>
          </rPr>
          <t>从卖家到中国广州 Mych 仓库的包裹运输费用</t>
        </r>
      </text>
    </comment>
    <comment ref="O4" authorId="0" shapeId="0" xr:uid="{D0A70F19-E8FB-4B1F-982A-9E48B64D9F50}">
      <text>
        <r>
          <rPr>
            <b/>
            <sz val="12"/>
            <color indexed="81"/>
            <rFont val="Tahoma"/>
            <family val="2"/>
          </rPr>
          <t>.VN MYCH:</t>
        </r>
        <r>
          <rPr>
            <sz val="12"/>
            <color indexed="81"/>
            <rFont val="Tahoma"/>
            <family val="2"/>
          </rPr>
          <t xml:space="preserve">
国际运费将在卖家的订单详情中准确更新。 包裹到达越南仓库时
我们将根据包裹的国际运输印章上列出的重量更新最准确的费用。 包裹在保护气囊或木框架中，重量会略有增加</t>
        </r>
      </text>
    </comment>
    <comment ref="Q4" authorId="0" shapeId="0" xr:uid="{AA791C68-7A09-4B7D-B49C-89CCD9056E47}">
      <text>
        <r>
          <rPr>
            <b/>
            <sz val="12"/>
            <color indexed="81"/>
            <rFont val="Tahoma"/>
            <family val="2"/>
          </rPr>
          <t>.VN MYCH:</t>
        </r>
        <r>
          <rPr>
            <sz val="12"/>
            <color indexed="81"/>
            <rFont val="Tahoma"/>
            <family val="2"/>
          </rPr>
          <t xml:space="preserve">
1公斤从中国仓库到越南仓库的运费
- By Vietnam Đồng</t>
        </r>
      </text>
    </comment>
    <comment ref="A5" authorId="0" shapeId="0" xr:uid="{8AD91F3E-4786-4C99-BACE-991FD12C3CCF}">
      <text>
        <r>
          <rPr>
            <b/>
            <sz val="12"/>
            <color indexed="81"/>
            <rFont val="Tahoma"/>
            <family val="2"/>
          </rPr>
          <t>.VN MYCH:</t>
        </r>
        <r>
          <rPr>
            <sz val="12"/>
            <color indexed="81"/>
            <rFont val="Tahoma"/>
            <family val="2"/>
          </rPr>
          <t xml:space="preserve">
1）</t>
        </r>
        <r>
          <rPr>
            <b/>
            <sz val="12"/>
            <color indexed="81"/>
            <rFont val="Tahoma"/>
            <family val="2"/>
          </rPr>
          <t>C</t>
        </r>
        <r>
          <rPr>
            <sz val="12"/>
            <color indexed="81"/>
            <rFont val="Tahoma"/>
            <family val="2"/>
          </rPr>
          <t xml:space="preserve">列销售价格excel，推荐用于产品：
- 时尚：衣服、包包、鞋子……
- 小巧的产品：香炉、手机壳...
- 紧凑型不锈钢：不锈钢杯子、小不锈钢锅、勺叉和筷子......
- 紧凑型铸铁：小型铸铁锅
- 产品有坚固的包装: 产品用泡沫包裹, 自行车….
2）Excel </t>
        </r>
        <r>
          <rPr>
            <b/>
            <sz val="12"/>
            <color indexed="81"/>
            <rFont val="Tahoma"/>
            <family val="2"/>
          </rPr>
          <t>D</t>
        </r>
        <r>
          <rPr>
            <sz val="12"/>
            <color indexed="81"/>
            <rFont val="Tahoma"/>
            <family val="2"/>
          </rPr>
          <t xml:space="preserve">列销售价格，推荐产品：
- 产品有坚固的包装：产品用泡沫包裹
- 中型产品：不锈钢锅、铝锅、平底锅
- 中号不锈钢：台灯、壁灯……
3) excel </t>
        </r>
        <r>
          <rPr>
            <b/>
            <sz val="12"/>
            <color indexed="81"/>
            <rFont val="Tahoma"/>
            <family val="2"/>
          </rPr>
          <t>E</t>
        </r>
        <r>
          <rPr>
            <sz val="12"/>
            <color indexed="81"/>
            <rFont val="Tahoma"/>
            <family val="2"/>
          </rPr>
          <t>列产品推荐售价：
- 易碎产品：玻璃、陶瓷……
- 贵重且易变形的产品：自助餐加热器、电脑显示器、吸顶灯……</t>
        </r>
      </text>
    </comment>
  </commentList>
</comments>
</file>

<file path=xl/sharedStrings.xml><?xml version="1.0" encoding="utf-8"?>
<sst xmlns="http://schemas.openxmlformats.org/spreadsheetml/2006/main" count="25" uniqueCount="25">
  <si>
    <t>价格
/price</t>
  </si>
  <si>
    <t>售价是针对受单独保护的包装的</t>
  </si>
  <si>
    <t>数量
/amount</t>
  </si>
  <si>
    <t>长度 x 宽度 x 高度 /9000</t>
  </si>
  <si>
    <t>包装重量
/weight of the package</t>
  </si>
  <si>
    <t>产品价格
/product price</t>
  </si>
  <si>
    <t>交换
/exchange</t>
  </si>
  <si>
    <t>长度, 度量单位cm
/length</t>
  </si>
  <si>
    <t>宽度, 度量单位cm
/width</t>
  </si>
  <si>
    <t>高度, 度量单位cm
/height</t>
  </si>
  <si>
    <t>A</t>
  </si>
  <si>
    <t>B</t>
  </si>
  <si>
    <t>Case</t>
  </si>
  <si>
    <t>请注意，卖方仅在不包含公式的列中填写数字（如果输入错误，请按Ctrl + Z或Esc键）</t>
  </si>
  <si>
    <t>价格适用于一般保护包装</t>
  </si>
  <si>
    <t>TỶ GIÁ (汇率) 1 yuan = vnđ</t>
  </si>
  <si>
    <t>产品售价可由卖家在越南mych网站公布</t>
  </si>
  <si>
    <t>为具有大包装的轻量产品转换运输重量
- 在 A、B 和 C 的情况下解释</t>
  </si>
  <si>
    <t>C</t>
  </si>
  <si>
    <t>VCT / 1kg = vnđ</t>
  </si>
  <si>
    <t>指导
卖家应在包裹的“G、H、I栏”中填写“长、宽、高”尺寸，以获得正确的包裹换算重量。 如果换算后的重量比产品的实际重量重，则换算后的重量会在“excel L列”中输入</t>
  </si>
  <si>
    <t>1个订单的运费
/Shipping costs 1 package</t>
  </si>
  <si>
    <t>国内运费</t>
  </si>
  <si>
    <t>mych.vn上卖家商品售价换算公式表</t>
  </si>
  <si>
    <r>
      <t>案例</t>
    </r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，鞋子价格60元，卖家从上海发货到广州仓库，运费6元，鞋子重量1kg，包裹到货时产品原售价 越南仓库在excel的C4列中为~295,000 VND. 295,000 VND = 产品价格 + 国内运费 + 国际运费
案例</t>
    </r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，电烤箱价格300元 (column M5 excel)，卖家从广州发货到广州仓库，运费0元 (column N5 excel)，产品重量8公斤，卖家在excel中的“L5栏”填写数字“8”。 但是包裹尺寸是65cm x 50cm x 50cm，所以换算体积是“18”，卖家必须在“excel L5栏”输入数字“18”。 产品到达越南仓库时的原始售价 ~ B5 列中的 VND 1,900,000 excel。 如果卖家希望仓库包裹安全气囊以保护包裹，则应在E5栏中选择销售价格。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</si>
</sst>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0;[Red]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4" zoomScale="80" zoomScaleNormal="80" workbookViewId="0">
      <selection activeCell="S13" sqref="S13"/>
    </sheetView>
  </sheetViews>
  <sheetFormatPr defaultColWidth="9.29296875" defaultRowHeight="26.25" customHeight="1" x14ac:dyDescent="0.5"/>
  <cols>
    <col min="1" max="1" width="43" style="16" customWidth="1"/>
    <col min="2" max="2" width="6.1171875" style="2" customWidth="1"/>
    <col min="3" max="3" width="10.1171875" style="9" customWidth="1"/>
    <col min="4" max="4" width="10" style="10" customWidth="1"/>
    <col min="5" max="5" width="9.87890625" style="9" customWidth="1"/>
    <col min="6" max="6" width="6.1171875" style="12" customWidth="1"/>
    <col min="7" max="9" width="7.41015625" style="12" customWidth="1"/>
    <col min="10" max="10" width="7.41015625" style="4" customWidth="1"/>
    <col min="11" max="11" width="7.41015625" style="6" customWidth="1"/>
    <col min="12" max="12" width="7.41015625" style="14" customWidth="1"/>
    <col min="13" max="13" width="7.703125" style="19" customWidth="1"/>
    <col min="14" max="14" width="6.41015625" style="12" customWidth="1"/>
    <col min="15" max="15" width="10.87890625" style="9" customWidth="1"/>
    <col min="16" max="16" width="7.1171875" style="9" customWidth="1"/>
    <col min="17" max="17" width="7" style="9" customWidth="1"/>
    <col min="18" max="16384" width="9.29296875" style="2"/>
  </cols>
  <sheetData>
    <row r="1" spans="1:17" s="26" customFormat="1" ht="26.25" customHeight="1" x14ac:dyDescent="0.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22" customFormat="1" ht="26.25" customHeight="1" x14ac:dyDescent="0.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22" customFormat="1" ht="50.25" customHeight="1" x14ac:dyDescent="0.5">
      <c r="C3" s="31" t="s">
        <v>16</v>
      </c>
      <c r="D3" s="31"/>
      <c r="E3" s="31"/>
      <c r="F3" s="12"/>
      <c r="G3" s="32" t="s">
        <v>17</v>
      </c>
      <c r="H3" s="32"/>
      <c r="I3" s="32"/>
      <c r="J3" s="32"/>
      <c r="K3" s="32"/>
      <c r="L3" s="14"/>
      <c r="M3" s="19"/>
      <c r="N3" s="12"/>
      <c r="O3" s="9"/>
      <c r="P3" s="33"/>
      <c r="Q3" s="33"/>
    </row>
    <row r="4" spans="1:17" s="1" customFormat="1" ht="113.25" customHeight="1" x14ac:dyDescent="0.5">
      <c r="A4" s="1" t="s">
        <v>20</v>
      </c>
      <c r="B4" s="1" t="s">
        <v>12</v>
      </c>
      <c r="C4" s="7" t="s">
        <v>0</v>
      </c>
      <c r="D4" s="8" t="s">
        <v>14</v>
      </c>
      <c r="E4" s="7" t="s">
        <v>1</v>
      </c>
      <c r="F4" s="11" t="s">
        <v>2</v>
      </c>
      <c r="G4" s="11" t="s">
        <v>7</v>
      </c>
      <c r="H4" s="11" t="s">
        <v>8</v>
      </c>
      <c r="I4" s="11" t="s">
        <v>9</v>
      </c>
      <c r="J4" s="3" t="s">
        <v>3</v>
      </c>
      <c r="K4" s="5" t="s">
        <v>6</v>
      </c>
      <c r="L4" s="13" t="s">
        <v>4</v>
      </c>
      <c r="M4" s="18" t="s">
        <v>5</v>
      </c>
      <c r="N4" s="11" t="s">
        <v>22</v>
      </c>
      <c r="O4" s="7" t="s">
        <v>21</v>
      </c>
      <c r="P4" s="7" t="s">
        <v>15</v>
      </c>
      <c r="Q4" s="7" t="s">
        <v>19</v>
      </c>
    </row>
    <row r="5" spans="1:17" ht="26.25" customHeight="1" x14ac:dyDescent="0.5">
      <c r="A5" s="29" t="s">
        <v>24</v>
      </c>
      <c r="B5" s="23" t="s">
        <v>10</v>
      </c>
      <c r="C5" s="9">
        <f>((((M5*F5+N5)*P5)+O5)/F5)</f>
        <v>302400</v>
      </c>
      <c r="D5" s="10">
        <f>C5+(IF(J5&lt;1,20000,(IF(J5&lt;=1,20000+Q5*0.3,IF(J5&lt;=2,35000+Q5*0.6,IF(J5&lt;=4,70000+Q5*1.2,IF(J5&lt;=8,100000+Q5*2.5,IF(J5&lt;=15,150000+Q5*4,IF(J5&lt;=25,200000+Q5*7,IF(J5&lt;=35,250000+Q5*10,IF(J5&lt;=45,300000+Q5*13,IF(J5&lt;=50,350000+#REF!*16,IF(J5&lt;=60,400000+#REF!*19,IF(J5&gt;=50,(350000+(J5-50)*5000)+((J5-50)*0.3*#REF!)))))))))))))))/F5</f>
        <v>322400</v>
      </c>
      <c r="E5" s="9">
        <f>C5+(IF(J5&lt;=1,50000+Q5*0.3,IF(J5&lt;=2,85000+Q5*0.6,IF(J5&lt;=4,140000+Q5*1.2,IF(J5&lt;=8,170000+Q5*2.5,IF(J5&lt;=15,220000+Q5*4,IF(J5&lt;=25,250000+Q5*7,IF(J5&lt;=35,250000+Q5*10,IF(J5&lt;=45,300000+Q5*13,IF(J5&lt;=50,350000+#REF!*16,IF(J148&lt;=60,400000+#REF!*19,IF(J5&gt;=50,(350000+(J5-50)*5000)+((J5-50)*0.3*#REF!)))))))))))))/F5</f>
        <v>365900</v>
      </c>
      <c r="F5" s="12">
        <v>1</v>
      </c>
      <c r="G5" s="12">
        <v>0</v>
      </c>
      <c r="H5" s="12">
        <v>0</v>
      </c>
      <c r="I5" s="12">
        <v>0</v>
      </c>
      <c r="J5" s="4">
        <f t="shared" ref="J5:J9" si="0">(G5*H5*I5/10000)*F5</f>
        <v>0</v>
      </c>
      <c r="K5" s="6">
        <f t="shared" ref="K5:K9" si="1">G5*H5*I5/9000</f>
        <v>0</v>
      </c>
      <c r="L5" s="14">
        <v>1</v>
      </c>
      <c r="M5" s="19">
        <v>60</v>
      </c>
      <c r="N5" s="12">
        <v>6</v>
      </c>
      <c r="O5" s="9">
        <f t="shared" ref="O5:O12" si="2">IF(F5*L5&lt;=49,F5*L5*Q5,IF(F5*L5&gt;=50,F5*L5*Q5))</f>
        <v>45000</v>
      </c>
      <c r="P5" s="9">
        <v>3900</v>
      </c>
      <c r="Q5" s="9">
        <v>45000</v>
      </c>
    </row>
    <row r="6" spans="1:17" ht="26.25" customHeight="1" x14ac:dyDescent="0.5">
      <c r="A6" s="29"/>
      <c r="B6" s="23" t="s">
        <v>11</v>
      </c>
      <c r="C6" s="9">
        <f t="shared" ref="C6:C12" si="3">((((M6*F6+N6)*P6)+O6)/F6)</f>
        <v>1980000</v>
      </c>
      <c r="D6" s="10">
        <f>C6+(IF(J6&lt;1,20000,(IF(J6&lt;=1,20000+Q6*0.3,IF(J6&lt;=2,35000+Q6*0.6,IF(J6&lt;=4,70000+Q6*1.2,IF(J6&lt;=8,100000+Q6*2.5,IF(J6&lt;=15,150000+Q6*4,IF(J6&lt;=25,200000+Q6*7,IF(J6&lt;=35,250000+Q6*10,IF(J6&lt;=45,300000+Q6*13,IF(J6&lt;=50,350000+#REF!*16,IF(J6&lt;=60,400000+#REF!*19,IF(J6&gt;=50,(350000+(J6-50)*5000)+((J6-50)*0.3*#REF!)))))))))))))))/F6</f>
        <v>2495000</v>
      </c>
      <c r="E6" s="9">
        <f>C6+(IF(J6&lt;=1,50000+Q6*0.3,IF(J6&lt;=2,85000+Q6*0.6,IF(J6&lt;=4,140000+Q6*1.2,IF(J6&lt;=8,170000+Q6*2.5,IF(J6&lt;=15,220000+Q6*4,IF(J6&lt;=25,250000+Q6*7,IF(J6&lt;=35,250000+Q6*10,IF(J6&lt;=45,300000+Q6*13,IF(J6&lt;=50,350000+#REF!*16,IF(J149&lt;=60,400000+#REF!*19,IF(J6&gt;=50,(350000+(J6-50)*5000)+((J6-50)*0.3*#REF!)))))))))))))/F6</f>
        <v>2545000</v>
      </c>
      <c r="F6" s="12">
        <v>1</v>
      </c>
      <c r="G6" s="12">
        <v>65</v>
      </c>
      <c r="H6" s="12">
        <v>50</v>
      </c>
      <c r="I6" s="12">
        <v>50</v>
      </c>
      <c r="J6" s="4">
        <f t="shared" si="0"/>
        <v>16.25</v>
      </c>
      <c r="K6" s="6">
        <f t="shared" si="1"/>
        <v>18.055555555555557</v>
      </c>
      <c r="L6" s="14">
        <v>18</v>
      </c>
      <c r="M6" s="19">
        <v>300</v>
      </c>
      <c r="N6" s="12">
        <v>0</v>
      </c>
      <c r="O6" s="9">
        <f t="shared" si="2"/>
        <v>810000</v>
      </c>
      <c r="P6" s="27">
        <v>3900</v>
      </c>
      <c r="Q6" s="28">
        <v>45000</v>
      </c>
    </row>
    <row r="7" spans="1:17" ht="26.25" customHeight="1" x14ac:dyDescent="0.5">
      <c r="A7" s="29"/>
      <c r="B7" s="23" t="s">
        <v>18</v>
      </c>
      <c r="C7" s="9">
        <f t="shared" si="3"/>
        <v>0</v>
      </c>
      <c r="D7" s="10">
        <f>C7+(IF(J7&lt;1,20000,(IF(J7&lt;=1,20000+Q7*0.3,IF(J7&lt;=2,35000+Q7*0.6,IF(J7&lt;=4,70000+Q7*1.2,IF(J7&lt;=8,100000+Q7*2.5,IF(J7&lt;=15,150000+Q7*4,IF(J7&lt;=25,200000+Q7*7,IF(J7&lt;=35,250000+Q7*10,IF(J7&lt;=45,300000+Q7*13,IF(J7&lt;=50,350000+#REF!*16,IF(J7&lt;=60,400000+#REF!*19,IF(J7&gt;=50,(350000+(J7-50)*5000)+((J7-50)*0.3*#REF!)))))))))))))))/F7</f>
        <v>20000</v>
      </c>
      <c r="E7" s="9">
        <f>C7+(IF(J7&lt;=1,50000+Q7*0.3,IF(J7&lt;=2,85000+Q7*0.6,IF(J7&lt;=4,140000+Q7*1.2,IF(J7&lt;=8,170000+Q7*2.5,IF(J7&lt;=15,220000+Q7*4,IF(J7&lt;=25,250000+Q7*7,IF(J7&lt;=35,250000+Q7*10,IF(J7&lt;=45,300000+Q7*13,IF(J7&lt;=50,350000+#REF!*16,IF(J150&lt;=60,400000+#REF!*19,IF(J7&gt;=50,(350000+(J7-50)*5000)+((J7-50)*0.3*#REF!)))))))))))))/F7</f>
        <v>63500</v>
      </c>
      <c r="F7" s="12">
        <v>1</v>
      </c>
      <c r="G7" s="12">
        <v>0</v>
      </c>
      <c r="H7" s="12">
        <v>0</v>
      </c>
      <c r="I7" s="12">
        <v>0</v>
      </c>
      <c r="J7" s="4">
        <f t="shared" si="0"/>
        <v>0</v>
      </c>
      <c r="K7" s="6">
        <f t="shared" si="1"/>
        <v>0</v>
      </c>
      <c r="L7" s="14">
        <v>0</v>
      </c>
      <c r="M7" s="19">
        <v>0</v>
      </c>
      <c r="N7" s="12">
        <v>0</v>
      </c>
      <c r="O7" s="9">
        <f t="shared" si="2"/>
        <v>0</v>
      </c>
      <c r="P7" s="27">
        <v>3900</v>
      </c>
      <c r="Q7" s="28">
        <v>45000</v>
      </c>
    </row>
    <row r="8" spans="1:17" ht="26.25" customHeight="1" x14ac:dyDescent="0.5">
      <c r="A8" s="29"/>
      <c r="B8" s="21"/>
      <c r="C8" s="9">
        <f t="shared" si="3"/>
        <v>0</v>
      </c>
      <c r="D8" s="10">
        <f>C8+(IF(J8&lt;1,20000,(IF(J8&lt;=1,20000+Q8*0.3,IF(J8&lt;=2,35000+Q8*0.6,IF(J8&lt;=4,70000+Q8*1.2,IF(J8&lt;=8,100000+Q8*2.5,IF(J8&lt;=15,150000+Q8*4,IF(J8&lt;=25,200000+Q8*7,IF(J8&lt;=35,250000+Q8*10,IF(J8&lt;=45,300000+Q8*13,IF(J8&lt;=50,350000+#REF!*16,IF(J8&lt;=60,400000+#REF!*19,IF(J8&gt;=50,(350000+(J8-50)*5000)+((J8-50)*0.3*#REF!)))))))))))))))/F8</f>
        <v>20000</v>
      </c>
      <c r="E8" s="9">
        <f>C8+(IF(J8&lt;=1,50000+Q8*0.3,IF(J8&lt;=2,85000+Q8*0.6,IF(J8&lt;=4,140000+Q8*1.2,IF(J8&lt;=8,170000+Q8*2.5,IF(J8&lt;=15,220000+Q8*4,IF(J8&lt;=25,250000+Q8*7,IF(J8&lt;=35,250000+Q8*10,IF(J8&lt;=45,300000+Q8*13,IF(J8&lt;=50,350000+#REF!*16,IF(J151&lt;=60,400000+#REF!*19,IF(J8&gt;=50,(350000+(J8-50)*5000)+((J8-50)*0.3*#REF!)))))))))))))/F8</f>
        <v>63500</v>
      </c>
      <c r="F8" s="12">
        <v>1</v>
      </c>
      <c r="G8" s="12">
        <v>0</v>
      </c>
      <c r="H8" s="12">
        <v>0</v>
      </c>
      <c r="I8" s="12">
        <v>0</v>
      </c>
      <c r="J8" s="4">
        <f t="shared" si="0"/>
        <v>0</v>
      </c>
      <c r="K8" s="6">
        <f t="shared" si="1"/>
        <v>0</v>
      </c>
      <c r="L8" s="14">
        <v>0</v>
      </c>
      <c r="M8" s="19">
        <v>0</v>
      </c>
      <c r="N8" s="12">
        <v>0</v>
      </c>
      <c r="O8" s="9">
        <f t="shared" si="2"/>
        <v>0</v>
      </c>
      <c r="P8" s="27">
        <v>3900</v>
      </c>
      <c r="Q8" s="28">
        <v>45000</v>
      </c>
    </row>
    <row r="9" spans="1:17" ht="26.25" customHeight="1" x14ac:dyDescent="0.5">
      <c r="A9" s="29"/>
      <c r="B9" s="21"/>
      <c r="C9" s="9">
        <f t="shared" si="3"/>
        <v>0</v>
      </c>
      <c r="D9" s="10">
        <f>C9+(IF(J9&lt;1,20000,(IF(J9&lt;=1,20000+Q9*0.3,IF(J9&lt;=2,35000+Q9*0.6,IF(J9&lt;=4,70000+Q9*1.2,IF(J9&lt;=8,100000+Q9*2.5,IF(J9&lt;=15,150000+Q9*4,IF(J9&lt;=25,200000+Q9*7,IF(J9&lt;=35,250000+Q9*10,IF(J9&lt;=45,300000+Q9*13,IF(J9&lt;=50,350000+#REF!*16,IF(J9&lt;=60,400000+#REF!*19,IF(J9&gt;=50,(350000+(J9-50)*5000)+((J9-50)*0.3*#REF!)))))))))))))))/F9</f>
        <v>20000</v>
      </c>
      <c r="E9" s="9">
        <f>C9+(IF(J9&lt;=1,50000+Q9*0.3,IF(J9&lt;=2,85000+Q9*0.6,IF(J9&lt;=4,140000+Q9*1.2,IF(J9&lt;=8,170000+Q9*2.5,IF(J9&lt;=15,220000+Q9*4,IF(J9&lt;=25,250000+Q9*7,IF(J9&lt;=35,250000+Q9*10,IF(J9&lt;=45,300000+Q9*13,IF(J9&lt;=50,350000+#REF!*16,IF(J152&lt;=60,400000+#REF!*19,IF(J9&gt;=50,(350000+(J9-50)*5000)+((J9-50)*0.3*#REF!)))))))))))))/F9</f>
        <v>63500</v>
      </c>
      <c r="F9" s="12">
        <v>1</v>
      </c>
      <c r="G9" s="12">
        <v>0</v>
      </c>
      <c r="H9" s="12">
        <v>0</v>
      </c>
      <c r="I9" s="12">
        <v>0</v>
      </c>
      <c r="J9" s="4">
        <f t="shared" si="0"/>
        <v>0</v>
      </c>
      <c r="K9" s="6">
        <f t="shared" si="1"/>
        <v>0</v>
      </c>
      <c r="L9" s="14">
        <v>0</v>
      </c>
      <c r="M9" s="19">
        <v>0</v>
      </c>
      <c r="N9" s="12">
        <v>0</v>
      </c>
      <c r="O9" s="9">
        <f t="shared" si="2"/>
        <v>0</v>
      </c>
      <c r="P9" s="27">
        <v>3900</v>
      </c>
      <c r="Q9" s="28">
        <v>45000</v>
      </c>
    </row>
    <row r="10" spans="1:17" ht="26.25" customHeight="1" x14ac:dyDescent="0.5">
      <c r="A10" s="29"/>
      <c r="B10" s="21"/>
      <c r="C10" s="9">
        <f t="shared" si="3"/>
        <v>0</v>
      </c>
      <c r="D10" s="10">
        <f>C10+(IF(J10&lt;1,20000,(IF(J10&lt;=1,20000+Q10*0.3,IF(J10&lt;=2,35000+Q10*0.6,IF(J10&lt;=4,70000+Q10*1.2,IF(J10&lt;=8,100000+Q10*2.5,IF(J10&lt;=15,150000+Q10*4,IF(J10&lt;=25,200000+Q10*7,IF(J10&lt;=35,250000+Q10*10,IF(J10&lt;=45,300000+Q10*13,IF(J10&lt;=50,350000+#REF!*16,IF(J10&lt;=60,400000+#REF!*19,IF(J10&gt;=50,(350000+(J10-50)*5000)+((J10-50)*0.3*#REF!)))))))))))))))/F10</f>
        <v>20000</v>
      </c>
      <c r="E10" s="9">
        <f>C10+(IF(J10&lt;=1,50000+Q10*0.3,IF(J10&lt;=2,85000+Q10*0.6,IF(J10&lt;=4,140000+Q10*1.2,IF(J10&lt;=8,170000+Q10*2.5,IF(J10&lt;=15,220000+Q10*4,IF(J10&lt;=25,250000+Q10*7,IF(J10&lt;=35,250000+Q10*10,IF(J10&lt;=45,300000+Q10*13,IF(J10&lt;=50,350000+#REF!*16,IF(J153&lt;=60,400000+#REF!*19,IF(J10&gt;=50,(350000+(J10-50)*5000)+((J10-50)*0.3*#REF!)))))))))))))/F10</f>
        <v>63500</v>
      </c>
      <c r="F10" s="12">
        <v>1</v>
      </c>
      <c r="G10" s="12">
        <v>0</v>
      </c>
      <c r="H10" s="12">
        <v>0</v>
      </c>
      <c r="I10" s="12">
        <v>0</v>
      </c>
      <c r="J10" s="4">
        <f t="shared" ref="J10:J12" si="4">(G10*H10*I10/10000)*F10</f>
        <v>0</v>
      </c>
      <c r="K10" s="6">
        <f t="shared" ref="K10:K12" si="5">G10*H10*I10/9000</f>
        <v>0</v>
      </c>
      <c r="L10" s="14">
        <v>0</v>
      </c>
      <c r="M10" s="19">
        <v>0</v>
      </c>
      <c r="N10" s="12">
        <v>0</v>
      </c>
      <c r="O10" s="9">
        <f t="shared" si="2"/>
        <v>0</v>
      </c>
      <c r="P10" s="27">
        <v>3900</v>
      </c>
      <c r="Q10" s="28">
        <v>45000</v>
      </c>
    </row>
    <row r="11" spans="1:17" ht="26.25" customHeight="1" x14ac:dyDescent="0.5">
      <c r="A11" s="29"/>
      <c r="B11" s="20"/>
      <c r="C11" s="9">
        <f t="shared" si="3"/>
        <v>0</v>
      </c>
      <c r="D11" s="10">
        <f>C11+(IF(J11&lt;1,20000,(IF(J11&lt;=1,20000+Q11*0.3,IF(J11&lt;=2,35000+Q11*0.6,IF(J11&lt;=4,70000+Q11*1.2,IF(J11&lt;=8,100000+Q11*2.5,IF(J11&lt;=15,150000+Q11*4,IF(J11&lt;=25,200000+Q11*7,IF(J11&lt;=35,250000+Q11*10,IF(J11&lt;=45,300000+Q11*13,IF(J11&lt;=50,350000+#REF!*16,IF(J11&lt;=60,400000+#REF!*19,IF(J11&gt;=50,(350000+(J11-50)*5000)+((J11-50)*0.3*#REF!)))))))))))))))/F11</f>
        <v>20000</v>
      </c>
      <c r="E11" s="9">
        <f>C11+(IF(J11&lt;=1,50000+Q11*0.3,IF(J11&lt;=2,85000+Q11*0.6,IF(J11&lt;=4,140000+Q11*1.2,IF(J11&lt;=8,170000+Q11*2.5,IF(J11&lt;=15,220000+Q11*4,IF(J11&lt;=25,250000+Q11*7,IF(J11&lt;=35,250000+Q11*10,IF(J11&lt;=45,300000+Q11*13,IF(J11&lt;=50,350000+#REF!*16,IF(J154&lt;=60,400000+#REF!*19,IF(J11&gt;=50,(350000+(J11-50)*5000)+((J11-50)*0.3*#REF!)))))))))))))/F11</f>
        <v>63500</v>
      </c>
      <c r="F11" s="12">
        <v>1</v>
      </c>
      <c r="G11" s="12">
        <v>0</v>
      </c>
      <c r="H11" s="12">
        <v>0</v>
      </c>
      <c r="I11" s="12">
        <v>0</v>
      </c>
      <c r="J11" s="4">
        <f t="shared" si="4"/>
        <v>0</v>
      </c>
      <c r="K11" s="6">
        <f t="shared" si="5"/>
        <v>0</v>
      </c>
      <c r="L11" s="14">
        <v>0</v>
      </c>
      <c r="M11" s="19">
        <v>0</v>
      </c>
      <c r="N11" s="12">
        <v>0</v>
      </c>
      <c r="O11" s="9">
        <f t="shared" si="2"/>
        <v>0</v>
      </c>
      <c r="P11" s="27">
        <v>3900</v>
      </c>
      <c r="Q11" s="28">
        <v>45000</v>
      </c>
    </row>
    <row r="12" spans="1:17" ht="26.25" customHeight="1" x14ac:dyDescent="0.5">
      <c r="A12" s="29"/>
      <c r="B12" s="20"/>
      <c r="C12" s="9">
        <f t="shared" si="3"/>
        <v>0</v>
      </c>
      <c r="D12" s="10">
        <f>C12+(IF(J12&lt;1,20000,(IF(J12&lt;=1,20000+Q12*0.3,IF(J12&lt;=2,35000+Q12*0.6,IF(J12&lt;=4,70000+Q12*1.2,IF(J12&lt;=8,100000+Q12*2.5,IF(J12&lt;=15,150000+Q12*4,IF(J12&lt;=25,200000+Q12*7,IF(J12&lt;=35,250000+Q12*10,IF(J12&lt;=45,300000+Q12*13,IF(J12&lt;=50,350000+#REF!*16,IF(J12&lt;=60,400000+#REF!*19,IF(J12&gt;=50,(350000+(J12-50)*5000)+((J12-50)*0.3*#REF!)))))))))))))))/F12</f>
        <v>20000</v>
      </c>
      <c r="E12" s="9">
        <f>C12+(IF(J12&lt;=1,50000+Q12*0.3,IF(J12&lt;=2,85000+Q12*0.6,IF(J12&lt;=4,140000+Q12*1.2,IF(J12&lt;=8,170000+Q12*2.5,IF(J12&lt;=15,220000+Q12*4,IF(J12&lt;=25,250000+Q12*7,IF(J12&lt;=35,250000+Q12*10,IF(J12&lt;=45,300000+Q12*13,IF(J12&lt;=50,350000+#REF!*16,IF(J155&lt;=60,400000+#REF!*19,IF(J12&gt;=50,(350000+(J12-50)*5000)+((J12-50)*0.3*#REF!)))))))))))))/F12</f>
        <v>63500</v>
      </c>
      <c r="F12" s="12">
        <v>1</v>
      </c>
      <c r="G12" s="12">
        <v>0</v>
      </c>
      <c r="H12" s="12">
        <v>0</v>
      </c>
      <c r="I12" s="12">
        <v>0</v>
      </c>
      <c r="J12" s="4">
        <f t="shared" si="4"/>
        <v>0</v>
      </c>
      <c r="K12" s="6">
        <f t="shared" si="5"/>
        <v>0</v>
      </c>
      <c r="L12" s="14">
        <v>0</v>
      </c>
      <c r="M12" s="19">
        <v>0</v>
      </c>
      <c r="N12" s="12">
        <v>0</v>
      </c>
      <c r="O12" s="9">
        <f t="shared" si="2"/>
        <v>0</v>
      </c>
      <c r="P12" s="27">
        <v>3900</v>
      </c>
      <c r="Q12" s="28">
        <v>45000</v>
      </c>
    </row>
    <row r="13" spans="1:17" ht="26.25" customHeight="1" x14ac:dyDescent="0.5">
      <c r="A13" s="29"/>
      <c r="B13" s="20"/>
      <c r="C13" s="25">
        <f t="shared" ref="C13:C17" si="6">((((M13*F13+N13)*P13)+O13)/F13)</f>
        <v>0</v>
      </c>
      <c r="D13" s="10">
        <f>C13+(IF(J13&lt;1,20000,(IF(J13&lt;=1,20000+Q13*0.3,IF(J13&lt;=2,35000+Q13*0.6,IF(J13&lt;=4,70000+Q13*1.2,IF(J13&lt;=8,100000+Q13*2.5,IF(J13&lt;=15,150000+Q13*4,IF(J13&lt;=25,200000+Q13*7,IF(J13&lt;=35,250000+Q13*10,IF(J13&lt;=45,300000+Q13*13,IF(J13&lt;=50,350000+#REF!*16,IF(J13&lt;=60,400000+#REF!*19,IF(J13&gt;=50,(350000+(J13-50)*5000)+((J13-50)*0.3*#REF!)))))))))))))))/F13</f>
        <v>20000</v>
      </c>
      <c r="E13" s="25">
        <f>C13+(IF(J13&lt;=1,50000+Q13*0.3,IF(J13&lt;=2,85000+Q13*0.6,IF(J13&lt;=4,140000+Q13*1.2,IF(J13&lt;=8,170000+Q13*2.5,IF(J13&lt;=15,220000+Q13*4,IF(J13&lt;=25,250000+Q13*7,IF(J13&lt;=35,250000+Q13*10,IF(J13&lt;=45,300000+Q13*13,IF(J13&lt;=50,350000+#REF!*16,IF(J156&lt;=60,400000+#REF!*19,IF(J13&gt;=50,(350000+(J13-50)*5000)+((J13-50)*0.3*#REF!)))))))))))))/F13</f>
        <v>63500</v>
      </c>
      <c r="F13" s="24">
        <v>1</v>
      </c>
      <c r="G13" s="24">
        <v>0</v>
      </c>
      <c r="H13" s="24">
        <v>0</v>
      </c>
      <c r="I13" s="24">
        <v>0</v>
      </c>
      <c r="J13" s="4">
        <f t="shared" ref="J13:J17" si="7">(G13*H13*I13/10000)*F13</f>
        <v>0</v>
      </c>
      <c r="K13" s="6">
        <f t="shared" ref="K13:K17" si="8">G13*H13*I13/9000</f>
        <v>0</v>
      </c>
      <c r="L13" s="14">
        <v>0</v>
      </c>
      <c r="M13" s="19">
        <v>0</v>
      </c>
      <c r="N13" s="24">
        <v>0</v>
      </c>
      <c r="O13" s="25">
        <f t="shared" ref="O13:O17" si="9">IF(F13*L13&lt;=49,F13*L13*Q13,IF(F13*L13&gt;=50,F13*L13*Q13))</f>
        <v>0</v>
      </c>
      <c r="P13" s="27">
        <v>3900</v>
      </c>
      <c r="Q13" s="28">
        <v>45000</v>
      </c>
    </row>
    <row r="14" spans="1:17" ht="26.25" customHeight="1" x14ac:dyDescent="0.5">
      <c r="A14" s="29"/>
      <c r="B14" s="20"/>
      <c r="C14" s="25">
        <f t="shared" si="6"/>
        <v>0</v>
      </c>
      <c r="D14" s="10">
        <f>C14+(IF(J14&lt;1,20000,(IF(J14&lt;=1,20000+Q14*0.3,IF(J14&lt;=2,35000+Q14*0.6,IF(J14&lt;=4,70000+Q14*1.2,IF(J14&lt;=8,100000+Q14*2.5,IF(J14&lt;=15,150000+Q14*4,IF(J14&lt;=25,200000+Q14*7,IF(J14&lt;=35,250000+Q14*10,IF(J14&lt;=45,300000+Q14*13,IF(J14&lt;=50,350000+#REF!*16,IF(J14&lt;=60,400000+#REF!*19,IF(J14&gt;=50,(350000+(J14-50)*5000)+((J14-50)*0.3*#REF!)))))))))))))))/F14</f>
        <v>20000</v>
      </c>
      <c r="E14" s="25">
        <f>C14+(IF(J14&lt;=1,50000+Q14*0.3,IF(J14&lt;=2,85000+Q14*0.6,IF(J14&lt;=4,140000+Q14*1.2,IF(J14&lt;=8,170000+Q14*2.5,IF(J14&lt;=15,220000+Q14*4,IF(J14&lt;=25,250000+Q14*7,IF(J14&lt;=35,250000+Q14*10,IF(J14&lt;=45,300000+Q14*13,IF(J14&lt;=50,350000+#REF!*16,IF(J157&lt;=60,400000+#REF!*19,IF(J14&gt;=50,(350000+(J14-50)*5000)+((J14-50)*0.3*#REF!)))))))))))))/F14</f>
        <v>63500</v>
      </c>
      <c r="F14" s="24">
        <v>1</v>
      </c>
      <c r="G14" s="24">
        <v>0</v>
      </c>
      <c r="H14" s="24">
        <v>0</v>
      </c>
      <c r="I14" s="24">
        <v>0</v>
      </c>
      <c r="J14" s="4">
        <f t="shared" si="7"/>
        <v>0</v>
      </c>
      <c r="K14" s="6">
        <f t="shared" si="8"/>
        <v>0</v>
      </c>
      <c r="L14" s="14">
        <v>0</v>
      </c>
      <c r="M14" s="19">
        <v>0</v>
      </c>
      <c r="N14" s="24">
        <v>0</v>
      </c>
      <c r="O14" s="25">
        <f t="shared" si="9"/>
        <v>0</v>
      </c>
      <c r="P14" s="27">
        <v>3900</v>
      </c>
      <c r="Q14" s="28">
        <v>45000</v>
      </c>
    </row>
    <row r="15" spans="1:17" ht="26.25" customHeight="1" x14ac:dyDescent="0.5">
      <c r="A15" s="29"/>
      <c r="B15" s="15"/>
      <c r="C15" s="25">
        <f t="shared" si="6"/>
        <v>0</v>
      </c>
      <c r="D15" s="10">
        <f>C15+(IF(J15&lt;1,20000,(IF(J15&lt;=1,20000+Q15*0.3,IF(J15&lt;=2,35000+Q15*0.6,IF(J15&lt;=4,70000+Q15*1.2,IF(J15&lt;=8,100000+Q15*2.5,IF(J15&lt;=15,150000+Q15*4,IF(J15&lt;=25,200000+Q15*7,IF(J15&lt;=35,250000+Q15*10,IF(J15&lt;=45,300000+Q15*13,IF(J15&lt;=50,350000+#REF!*16,IF(J15&lt;=60,400000+#REF!*19,IF(J15&gt;=50,(350000+(J15-50)*5000)+((J15-50)*0.3*#REF!)))))))))))))))/F15</f>
        <v>20000</v>
      </c>
      <c r="E15" s="25">
        <f>C15+(IF(J15&lt;=1,50000+Q15*0.3,IF(J15&lt;=2,85000+Q15*0.6,IF(J15&lt;=4,140000+Q15*1.2,IF(J15&lt;=8,170000+Q15*2.5,IF(J15&lt;=15,220000+Q15*4,IF(J15&lt;=25,250000+Q15*7,IF(J15&lt;=35,250000+Q15*10,IF(J15&lt;=45,300000+Q15*13,IF(J15&lt;=50,350000+#REF!*16,IF(J158&lt;=60,400000+#REF!*19,IF(J15&gt;=50,(350000+(J15-50)*5000)+((J15-50)*0.3*#REF!)))))))))))))/F15</f>
        <v>63500</v>
      </c>
      <c r="F15" s="24">
        <v>1</v>
      </c>
      <c r="G15" s="24">
        <v>0</v>
      </c>
      <c r="H15" s="24">
        <v>0</v>
      </c>
      <c r="I15" s="24">
        <v>0</v>
      </c>
      <c r="J15" s="4">
        <f t="shared" si="7"/>
        <v>0</v>
      </c>
      <c r="K15" s="6">
        <f t="shared" si="8"/>
        <v>0</v>
      </c>
      <c r="L15" s="14">
        <v>0</v>
      </c>
      <c r="M15" s="19">
        <v>0</v>
      </c>
      <c r="N15" s="24">
        <v>0</v>
      </c>
      <c r="O15" s="25">
        <f t="shared" si="9"/>
        <v>0</v>
      </c>
      <c r="P15" s="27">
        <v>3900</v>
      </c>
      <c r="Q15" s="28">
        <v>45000</v>
      </c>
    </row>
    <row r="16" spans="1:17" ht="26.25" customHeight="1" x14ac:dyDescent="0.5">
      <c r="A16" s="29"/>
      <c r="B16" s="15"/>
      <c r="C16" s="25">
        <f t="shared" si="6"/>
        <v>0</v>
      </c>
      <c r="D16" s="10">
        <f>C16+(IF(J16&lt;1,20000,(IF(J16&lt;=1,20000+Q16*0.3,IF(J16&lt;=2,35000+Q16*0.6,IF(J16&lt;=4,70000+Q16*1.2,IF(J16&lt;=8,100000+Q16*2.5,IF(J16&lt;=15,150000+Q16*4,IF(J16&lt;=25,200000+Q16*7,IF(J16&lt;=35,250000+Q16*10,IF(J16&lt;=45,300000+Q16*13,IF(J16&lt;=50,350000+#REF!*16,IF(J16&lt;=60,400000+#REF!*19,IF(J16&gt;=50,(350000+(J16-50)*5000)+((J16-50)*0.3*#REF!)))))))))))))))/F16</f>
        <v>20000</v>
      </c>
      <c r="E16" s="25">
        <f>C16+(IF(J16&lt;=1,50000+Q16*0.3,IF(J16&lt;=2,85000+Q16*0.6,IF(J16&lt;=4,140000+Q16*1.2,IF(J16&lt;=8,170000+Q16*2.5,IF(J16&lt;=15,220000+Q16*4,IF(J16&lt;=25,250000+Q16*7,IF(J16&lt;=35,250000+Q16*10,IF(J16&lt;=45,300000+Q16*13,IF(J16&lt;=50,350000+#REF!*16,IF(J159&lt;=60,400000+#REF!*19,IF(J16&gt;=50,(350000+(J16-50)*5000)+((J16-50)*0.3*#REF!)))))))))))))/F16</f>
        <v>63500</v>
      </c>
      <c r="F16" s="24">
        <v>1</v>
      </c>
      <c r="G16" s="24">
        <v>0</v>
      </c>
      <c r="H16" s="24">
        <v>0</v>
      </c>
      <c r="I16" s="24">
        <v>0</v>
      </c>
      <c r="J16" s="4">
        <f t="shared" si="7"/>
        <v>0</v>
      </c>
      <c r="K16" s="6">
        <f t="shared" si="8"/>
        <v>0</v>
      </c>
      <c r="L16" s="14">
        <v>0</v>
      </c>
      <c r="M16" s="19">
        <v>0</v>
      </c>
      <c r="N16" s="24">
        <v>0</v>
      </c>
      <c r="O16" s="25">
        <f t="shared" si="9"/>
        <v>0</v>
      </c>
      <c r="P16" s="27">
        <v>3900</v>
      </c>
      <c r="Q16" s="28">
        <v>45000</v>
      </c>
    </row>
    <row r="17" spans="1:17" ht="26.25" customHeight="1" x14ac:dyDescent="0.5">
      <c r="A17" s="29"/>
      <c r="B17" s="15"/>
      <c r="C17" s="25">
        <f t="shared" si="6"/>
        <v>0</v>
      </c>
      <c r="D17" s="10">
        <f>C17+(IF(J17&lt;1,20000,(IF(J17&lt;=1,20000+Q17*0.3,IF(J17&lt;=2,35000+Q17*0.6,IF(J17&lt;=4,70000+Q17*1.2,IF(J17&lt;=8,100000+Q17*2.5,IF(J17&lt;=15,150000+Q17*4,IF(J17&lt;=25,200000+Q17*7,IF(J17&lt;=35,250000+Q17*10,IF(J17&lt;=45,300000+Q17*13,IF(J17&lt;=50,350000+#REF!*16,IF(J17&lt;=60,400000+#REF!*19,IF(J17&gt;=50,(350000+(J17-50)*5000)+((J17-50)*0.3*#REF!)))))))))))))))/F17</f>
        <v>20000</v>
      </c>
      <c r="E17" s="25">
        <f>C17+(IF(J17&lt;=1,50000+Q17*0.3,IF(J17&lt;=2,85000+Q17*0.6,IF(J17&lt;=4,140000+Q17*1.2,IF(J17&lt;=8,170000+Q17*2.5,IF(J17&lt;=15,220000+Q17*4,IF(J17&lt;=25,250000+Q17*7,IF(J17&lt;=35,250000+Q17*10,IF(J17&lt;=45,300000+Q17*13,IF(J17&lt;=50,350000+#REF!*16,IF(J160&lt;=60,400000+#REF!*19,IF(J17&gt;=50,(350000+(J17-50)*5000)+((J17-50)*0.3*#REF!)))))))))))))/F17</f>
        <v>63500</v>
      </c>
      <c r="F17" s="24">
        <v>1</v>
      </c>
      <c r="G17" s="24">
        <v>0</v>
      </c>
      <c r="H17" s="24">
        <v>0</v>
      </c>
      <c r="I17" s="24">
        <v>0</v>
      </c>
      <c r="J17" s="4">
        <f t="shared" si="7"/>
        <v>0</v>
      </c>
      <c r="K17" s="6">
        <f t="shared" si="8"/>
        <v>0</v>
      </c>
      <c r="L17" s="14">
        <v>0</v>
      </c>
      <c r="M17" s="19">
        <v>0</v>
      </c>
      <c r="N17" s="24">
        <v>0</v>
      </c>
      <c r="O17" s="25">
        <f t="shared" si="9"/>
        <v>0</v>
      </c>
      <c r="P17" s="27">
        <v>3900</v>
      </c>
      <c r="Q17" s="28">
        <v>45000</v>
      </c>
    </row>
    <row r="18" spans="1:17" ht="26.25" customHeight="1" x14ac:dyDescent="0.5">
      <c r="A18" s="29"/>
      <c r="B18" s="15"/>
    </row>
    <row r="19" spans="1:17" ht="26.25" customHeight="1" x14ac:dyDescent="0.5">
      <c r="A19" s="17"/>
      <c r="B19" s="15"/>
    </row>
    <row r="20" spans="1:17" ht="26.25" customHeight="1" x14ac:dyDescent="0.5">
      <c r="B20" s="15"/>
    </row>
    <row r="21" spans="1:17" ht="26.25" customHeight="1" x14ac:dyDescent="0.5">
      <c r="B21" s="15"/>
    </row>
    <row r="22" spans="1:17" ht="26.25" customHeight="1" x14ac:dyDescent="0.5">
      <c r="B22" s="15"/>
    </row>
  </sheetData>
  <mergeCells count="6">
    <mergeCell ref="A5:A18"/>
    <mergeCell ref="A1:Q1"/>
    <mergeCell ref="C3:E3"/>
    <mergeCell ref="G3:K3"/>
    <mergeCell ref="P3:Q3"/>
    <mergeCell ref="A2:Q2"/>
  </mergeCells>
  <phoneticPr fontId="6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计算产品的售价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 Vu</cp:lastModifiedBy>
  <cp:revision/>
  <dcterms:created xsi:type="dcterms:W3CDTF">2020-04-17T03:35:36Z</dcterms:created>
  <dcterms:modified xsi:type="dcterms:W3CDTF">2021-12-08T12:59:45Z</dcterms:modified>
  <cp:category/>
  <cp:contentStatus/>
</cp:coreProperties>
</file>